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may-aug 24\"/>
    </mc:Choice>
  </mc:AlternateContent>
  <xr:revisionPtr revIDLastSave="0" documentId="13_ncr:1_{0319E49A-AF56-4721-96DD-0ED2ABDB602C}" xr6:coauthVersionLast="47" xr6:coauthVersionMax="47" xr10:uidLastSave="{00000000-0000-0000-0000-000000000000}"/>
  <bookViews>
    <workbookView xWindow="-120" yWindow="-120" windowWidth="21840" windowHeight="13290" xr2:uid="{AB51E1F5-7AC0-44FE-9FA5-AAB6C2AAEE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7" i="1"/>
  <c r="J37" i="1"/>
  <c r="K37" i="1"/>
  <c r="L37" i="1"/>
  <c r="M37" i="1"/>
  <c r="H37" i="1"/>
  <c r="M36" i="1"/>
  <c r="F36" i="1"/>
  <c r="K35" i="1"/>
  <c r="F35" i="1"/>
  <c r="I34" i="1"/>
  <c r="J34" i="1"/>
  <c r="K34" i="1"/>
  <c r="L34" i="1"/>
  <c r="M34" i="1"/>
  <c r="H34" i="1"/>
  <c r="M32" i="1"/>
  <c r="M33" i="1"/>
  <c r="L33" i="1"/>
  <c r="I32" i="1"/>
  <c r="J32" i="1"/>
  <c r="K32" i="1"/>
  <c r="L32" i="1"/>
  <c r="H32" i="1"/>
  <c r="F33" i="1"/>
  <c r="F32" i="1"/>
  <c r="I31" i="1"/>
  <c r="J31" i="1"/>
  <c r="K31" i="1"/>
  <c r="L31" i="1"/>
  <c r="M31" i="1"/>
  <c r="H31" i="1"/>
  <c r="I30" i="1"/>
  <c r="J30" i="1"/>
  <c r="K30" i="1"/>
  <c r="L30" i="1"/>
  <c r="M30" i="1"/>
  <c r="H30" i="1"/>
  <c r="I29" i="1"/>
  <c r="J29" i="1"/>
  <c r="K29" i="1"/>
  <c r="L29" i="1"/>
  <c r="M29" i="1"/>
  <c r="H29" i="1"/>
  <c r="M28" i="1"/>
  <c r="L28" i="1"/>
  <c r="F28" i="1"/>
  <c r="I27" i="1"/>
  <c r="J27" i="1"/>
  <c r="K27" i="1"/>
  <c r="L27" i="1"/>
  <c r="M27" i="1"/>
  <c r="H27" i="1"/>
  <c r="F27" i="1"/>
  <c r="I26" i="1"/>
  <c r="J26" i="1"/>
  <c r="K26" i="1"/>
  <c r="L26" i="1"/>
  <c r="M26" i="1"/>
  <c r="H26" i="1"/>
  <c r="F26" i="1"/>
  <c r="I25" i="1"/>
  <c r="J25" i="1"/>
  <c r="K25" i="1"/>
  <c r="L25" i="1"/>
  <c r="M25" i="1"/>
  <c r="H25" i="1"/>
  <c r="P20" i="1"/>
  <c r="P19" i="1"/>
  <c r="P14" i="1"/>
  <c r="P9" i="1"/>
</calcChain>
</file>

<file path=xl/sharedStrings.xml><?xml version="1.0" encoding="utf-8"?>
<sst xmlns="http://schemas.openxmlformats.org/spreadsheetml/2006/main" count="40" uniqueCount="40">
  <si>
    <t xml:space="preserve">Fila  Ltd. is considering to  purchase a  new machine  so  as  to  improve its  production process  </t>
  </si>
  <si>
    <t xml:space="preserve">which is currently being undertaken manually. The machine costs Sh.13,950,000. The firm will incur </t>
  </si>
  <si>
    <t xml:space="preserve">installation cost of Sh.450,000. The machine will have an economic life of 6 years but will require </t>
  </si>
  <si>
    <t xml:space="preserve">an overhaul at the end of the fourth year. The overhaul will cost Sh.1,125,000. After six years, </t>
  </si>
  <si>
    <t>the machine could be disposed of for Sh.900,000.</t>
  </si>
  <si>
    <t xml:space="preserve">The  company  estimates  that  that  it  will  cost  Sh.2,100,000  per  year  to  operate  the  new </t>
  </si>
  <si>
    <t xml:space="preserve"> machine.  The  current manual production method costs Sh.5,250,000 per annum. In addition to </t>
  </si>
  <si>
    <t xml:space="preserve">reducing annual operating costs, the new machine  will  allow  the  company  to  increase  </t>
  </si>
  <si>
    <t xml:space="preserve">production  capacity  by  120,000  units  per  annum.  The  company realises a contribution margin </t>
  </si>
  <si>
    <t>of Sh.45 per unit.</t>
  </si>
  <si>
    <t>Additional information:</t>
  </si>
  <si>
    <t>1.           The company applies straight-line method of depreciation.</t>
  </si>
  <si>
    <t>2.           Corporate tax rate is 30%.</t>
  </si>
  <si>
    <t>3.           Fila Ltd. requires 20% return an all investment.</t>
  </si>
  <si>
    <t>Required:</t>
  </si>
  <si>
    <t xml:space="preserve">Using the Net Present Value (NPV) project evaluation method, advise Fila Ltd. on whether or not to </t>
  </si>
  <si>
    <t xml:space="preserve">purchase the machine.                                                                               </t>
  </si>
  <si>
    <t>( 12marks)</t>
  </si>
  <si>
    <t>workings</t>
  </si>
  <si>
    <t>initial cost</t>
  </si>
  <si>
    <t>installation cost</t>
  </si>
  <si>
    <t>salvage value</t>
  </si>
  <si>
    <t>overhaul cost</t>
  </si>
  <si>
    <t>new operating cost</t>
  </si>
  <si>
    <t>current cost of manual</t>
  </si>
  <si>
    <t>savings on costs</t>
  </si>
  <si>
    <t>increase in production</t>
  </si>
  <si>
    <t>contribution margin</t>
  </si>
  <si>
    <t>tax rate</t>
  </si>
  <si>
    <t>wacc</t>
  </si>
  <si>
    <t>depreciation</t>
  </si>
  <si>
    <t>dep on overhaul</t>
  </si>
  <si>
    <t>calculation of NPV</t>
  </si>
  <si>
    <t>Incremental contribution</t>
  </si>
  <si>
    <t>pbt</t>
  </si>
  <si>
    <t>tax</t>
  </si>
  <si>
    <t>pat</t>
  </si>
  <si>
    <t>cashflow</t>
  </si>
  <si>
    <t>net cashflow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</si>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</sst>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6" fontId="0" fillId="0" borderId="0" xfId="1" applyNumberFormat="1" applyFont="1"/>
    <xf numFmtId="166" fontId="0" fillId="0" borderId="1" xfId="1" applyNumberFormat="1" applyFont="1" applyBorder="1"/>
    <xf numFmtId="0" fontId="0" fillId="2" borderId="0" xfId="0" applyFill="1"/>
    <xf numFmtId="9" fontId="0" fillId="0" borderId="0" xfId="2" applyFont="1"/>
    <xf numFmtId="166" fontId="0" fillId="0" borderId="2" xfId="1" applyNumberFormat="1" applyFont="1" applyBorder="1"/>
    <xf numFmtId="166" fontId="0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3000-4A60-4DBA-9B29-1B24CECEE792}">
  <dimension ref="B2:P52"/>
  <sheetViews>
    <sheetView tabSelected="1" topLeftCell="A18" workbookViewId="0">
      <selection activeCell="H39" sqref="H39:I39"/>
    </sheetView>
  </sheetViews>
  <sheetFormatPr defaultRowHeight="15.75" x14ac:dyDescent="0.25"/>
  <cols>
    <col min="8" max="8" width="13" bestFit="1" customWidth="1"/>
    <col min="9" max="13" width="10.375" bestFit="1" customWidth="1"/>
    <col min="16" max="16" width="12.5" style="1" customWidth="1"/>
  </cols>
  <sheetData>
    <row r="2" spans="2:16" x14ac:dyDescent="0.25">
      <c r="B2" t="s">
        <v>0</v>
      </c>
    </row>
    <row r="3" spans="2:16" x14ac:dyDescent="0.25">
      <c r="B3" t="s">
        <v>1</v>
      </c>
    </row>
    <row r="4" spans="2:16" x14ac:dyDescent="0.25">
      <c r="B4" t="s">
        <v>2</v>
      </c>
    </row>
    <row r="5" spans="2:16" x14ac:dyDescent="0.25">
      <c r="B5" t="s">
        <v>3</v>
      </c>
    </row>
    <row r="6" spans="2:16" x14ac:dyDescent="0.25">
      <c r="B6" t="s">
        <v>4</v>
      </c>
      <c r="N6" s="3" t="s">
        <v>18</v>
      </c>
    </row>
    <row r="7" spans="2:16" x14ac:dyDescent="0.25">
      <c r="N7" t="s">
        <v>19</v>
      </c>
      <c r="P7" s="1">
        <v>13950000</v>
      </c>
    </row>
    <row r="8" spans="2:16" x14ac:dyDescent="0.25">
      <c r="B8" t="s">
        <v>5</v>
      </c>
      <c r="N8" t="s">
        <v>20</v>
      </c>
      <c r="P8" s="1">
        <v>450000</v>
      </c>
    </row>
    <row r="9" spans="2:16" ht="16.5" thickBot="1" x14ac:dyDescent="0.3">
      <c r="B9" t="s">
        <v>6</v>
      </c>
      <c r="P9" s="2">
        <f>SUM(P7:P8)</f>
        <v>14400000</v>
      </c>
    </row>
    <row r="10" spans="2:16" x14ac:dyDescent="0.25">
      <c r="B10" t="s">
        <v>7</v>
      </c>
      <c r="N10" t="s">
        <v>21</v>
      </c>
      <c r="P10" s="1">
        <v>900000</v>
      </c>
    </row>
    <row r="11" spans="2:16" x14ac:dyDescent="0.25">
      <c r="B11" t="s">
        <v>8</v>
      </c>
      <c r="N11" t="s">
        <v>22</v>
      </c>
      <c r="P11" s="1">
        <v>1125000</v>
      </c>
    </row>
    <row r="12" spans="2:16" x14ac:dyDescent="0.25">
      <c r="B12" t="s">
        <v>9</v>
      </c>
      <c r="N12" t="s">
        <v>23</v>
      </c>
      <c r="P12" s="1">
        <v>2100000</v>
      </c>
    </row>
    <row r="13" spans="2:16" x14ac:dyDescent="0.25">
      <c r="B13" t="s">
        <v>10</v>
      </c>
      <c r="N13" t="s">
        <v>24</v>
      </c>
      <c r="P13" s="1">
        <v>5250000</v>
      </c>
    </row>
    <row r="14" spans="2:16" x14ac:dyDescent="0.25">
      <c r="B14" t="s">
        <v>11</v>
      </c>
      <c r="N14" t="s">
        <v>25</v>
      </c>
      <c r="P14" s="1">
        <f>P13-P12</f>
        <v>3150000</v>
      </c>
    </row>
    <row r="15" spans="2:16" x14ac:dyDescent="0.25">
      <c r="B15" t="s">
        <v>12</v>
      </c>
      <c r="N15" t="s">
        <v>26</v>
      </c>
      <c r="P15" s="1">
        <v>120000</v>
      </c>
    </row>
    <row r="16" spans="2:16" x14ac:dyDescent="0.25">
      <c r="B16" t="s">
        <v>13</v>
      </c>
      <c r="N16" t="s">
        <v>27</v>
      </c>
      <c r="P16" s="1">
        <v>45</v>
      </c>
    </row>
    <row r="17" spans="2:16" x14ac:dyDescent="0.25">
      <c r="B17" t="s">
        <v>14</v>
      </c>
      <c r="N17" t="s">
        <v>28</v>
      </c>
      <c r="P17" s="4">
        <v>0.3</v>
      </c>
    </row>
    <row r="18" spans="2:16" x14ac:dyDescent="0.25">
      <c r="B18" t="s">
        <v>15</v>
      </c>
      <c r="N18" t="s">
        <v>29</v>
      </c>
      <c r="P18" s="4">
        <v>0.2</v>
      </c>
    </row>
    <row r="19" spans="2:16" x14ac:dyDescent="0.25">
      <c r="B19" t="s">
        <v>16</v>
      </c>
      <c r="J19" t="s">
        <v>17</v>
      </c>
      <c r="N19" t="s">
        <v>30</v>
      </c>
      <c r="P19" s="1">
        <f>(P9-P10)/6</f>
        <v>2250000</v>
      </c>
    </row>
    <row r="20" spans="2:16" x14ac:dyDescent="0.25">
      <c r="N20" t="s">
        <v>31</v>
      </c>
      <c r="P20" s="1">
        <f>P11/2</f>
        <v>562500</v>
      </c>
    </row>
    <row r="23" spans="2:16" x14ac:dyDescent="0.25">
      <c r="H23" t="s">
        <v>32</v>
      </c>
    </row>
    <row r="24" spans="2:16" x14ac:dyDescent="0.25">
      <c r="H24">
        <v>1</v>
      </c>
      <c r="I24">
        <v>2</v>
      </c>
      <c r="J24">
        <v>3</v>
      </c>
      <c r="K24">
        <v>4</v>
      </c>
      <c r="L24">
        <v>5</v>
      </c>
      <c r="M24">
        <v>6</v>
      </c>
    </row>
    <row r="25" spans="2:16" x14ac:dyDescent="0.25">
      <c r="F25" t="s">
        <v>33</v>
      </c>
      <c r="H25" s="1">
        <f>$P$15*$P$16</f>
        <v>5400000</v>
      </c>
      <c r="I25" s="1">
        <f t="shared" ref="I25:M25" si="0">$P$15*$P$16</f>
        <v>5400000</v>
      </c>
      <c r="J25" s="1">
        <f t="shared" si="0"/>
        <v>5400000</v>
      </c>
      <c r="K25" s="1">
        <f t="shared" si="0"/>
        <v>5400000</v>
      </c>
      <c r="L25" s="1">
        <f t="shared" si="0"/>
        <v>5400000</v>
      </c>
      <c r="M25" s="1">
        <f t="shared" si="0"/>
        <v>5400000</v>
      </c>
    </row>
    <row r="26" spans="2:16" x14ac:dyDescent="0.25">
      <c r="F26" t="str">
        <f>N14</f>
        <v>savings on costs</v>
      </c>
      <c r="H26" s="1">
        <f>$P$14</f>
        <v>3150000</v>
      </c>
      <c r="I26" s="1">
        <f t="shared" ref="I26:M26" si="1">$P$14</f>
        <v>3150000</v>
      </c>
      <c r="J26" s="1">
        <f t="shared" si="1"/>
        <v>3150000</v>
      </c>
      <c r="K26" s="1">
        <f t="shared" si="1"/>
        <v>3150000</v>
      </c>
      <c r="L26" s="1">
        <f t="shared" si="1"/>
        <v>3150000</v>
      </c>
      <c r="M26" s="1">
        <f t="shared" si="1"/>
        <v>3150000</v>
      </c>
    </row>
    <row r="27" spans="2:16" x14ac:dyDescent="0.25">
      <c r="F27" t="str">
        <f>N19</f>
        <v>depreciation</v>
      </c>
      <c r="H27" s="1">
        <f>$P$19</f>
        <v>2250000</v>
      </c>
      <c r="I27" s="1">
        <f t="shared" ref="I27:M27" si="2">$P$19</f>
        <v>2250000</v>
      </c>
      <c r="J27" s="1">
        <f t="shared" si="2"/>
        <v>2250000</v>
      </c>
      <c r="K27" s="1">
        <f t="shared" si="2"/>
        <v>2250000</v>
      </c>
      <c r="L27" s="1">
        <f t="shared" si="2"/>
        <v>2250000</v>
      </c>
      <c r="M27" s="1">
        <f t="shared" si="2"/>
        <v>2250000</v>
      </c>
    </row>
    <row r="28" spans="2:16" x14ac:dyDescent="0.25">
      <c r="F28" t="str">
        <f>N20</f>
        <v>dep on overhaul</v>
      </c>
      <c r="H28" s="1"/>
      <c r="I28" s="1"/>
      <c r="J28" s="1"/>
      <c r="K28" s="1"/>
      <c r="L28" s="1">
        <f>$P$20</f>
        <v>562500</v>
      </c>
      <c r="M28" s="1">
        <f>$P$20</f>
        <v>562500</v>
      </c>
    </row>
    <row r="29" spans="2:16" x14ac:dyDescent="0.25">
      <c r="F29" t="s">
        <v>34</v>
      </c>
      <c r="H29" s="5">
        <f>H25+H26-H27-H28</f>
        <v>6300000</v>
      </c>
      <c r="I29" s="5">
        <f t="shared" ref="I29:M29" si="3">I25+I26-I27-I28</f>
        <v>6300000</v>
      </c>
      <c r="J29" s="5">
        <f t="shared" si="3"/>
        <v>6300000</v>
      </c>
      <c r="K29" s="5">
        <f t="shared" si="3"/>
        <v>6300000</v>
      </c>
      <c r="L29" s="5">
        <f t="shared" si="3"/>
        <v>5737500</v>
      </c>
      <c r="M29" s="5">
        <f t="shared" si="3"/>
        <v>5737500</v>
      </c>
    </row>
    <row r="30" spans="2:16" x14ac:dyDescent="0.25">
      <c r="F30" t="s">
        <v>35</v>
      </c>
      <c r="H30" s="1">
        <f>H29*$P$17</f>
        <v>1890000</v>
      </c>
      <c r="I30" s="1">
        <f t="shared" ref="I30:M30" si="4">I29*$P$17</f>
        <v>1890000</v>
      </c>
      <c r="J30" s="1">
        <f t="shared" si="4"/>
        <v>1890000</v>
      </c>
      <c r="K30" s="1">
        <f t="shared" si="4"/>
        <v>1890000</v>
      </c>
      <c r="L30" s="1">
        <f t="shared" si="4"/>
        <v>1721250</v>
      </c>
      <c r="M30" s="1">
        <f t="shared" si="4"/>
        <v>1721250</v>
      </c>
    </row>
    <row r="31" spans="2:16" x14ac:dyDescent="0.25">
      <c r="F31" t="s">
        <v>36</v>
      </c>
      <c r="H31" s="5">
        <f>H29-H30</f>
        <v>4410000</v>
      </c>
      <c r="I31" s="5">
        <f t="shared" ref="I31:M31" si="5">I29-I30</f>
        <v>4410000</v>
      </c>
      <c r="J31" s="5">
        <f t="shared" si="5"/>
        <v>4410000</v>
      </c>
      <c r="K31" s="5">
        <f t="shared" si="5"/>
        <v>4410000</v>
      </c>
      <c r="L31" s="5">
        <f t="shared" si="5"/>
        <v>4016250</v>
      </c>
      <c r="M31" s="5">
        <f t="shared" si="5"/>
        <v>4016250</v>
      </c>
    </row>
    <row r="32" spans="2:16" x14ac:dyDescent="0.25">
      <c r="F32" t="str">
        <f>F27</f>
        <v>depreciation</v>
      </c>
      <c r="H32" s="1">
        <f>H27</f>
        <v>2250000</v>
      </c>
      <c r="I32" s="1">
        <f t="shared" ref="I32:M33" si="6">I27</f>
        <v>2250000</v>
      </c>
      <c r="J32" s="1">
        <f t="shared" si="6"/>
        <v>2250000</v>
      </c>
      <c r="K32" s="1">
        <f t="shared" si="6"/>
        <v>2250000</v>
      </c>
      <c r="L32" s="1">
        <f t="shared" si="6"/>
        <v>2250000</v>
      </c>
      <c r="M32" s="1">
        <f t="shared" ref="M32" si="7">M27</f>
        <v>2250000</v>
      </c>
    </row>
    <row r="33" spans="6:13" x14ac:dyDescent="0.25">
      <c r="F33" t="str">
        <f>F28</f>
        <v>dep on overhaul</v>
      </c>
      <c r="H33" s="1"/>
      <c r="I33" s="1"/>
      <c r="J33" s="1"/>
      <c r="K33" s="1"/>
      <c r="L33" s="1">
        <f t="shared" si="6"/>
        <v>562500</v>
      </c>
      <c r="M33" s="1">
        <f t="shared" ref="M33" si="8">M28</f>
        <v>562500</v>
      </c>
    </row>
    <row r="34" spans="6:13" x14ac:dyDescent="0.25">
      <c r="F34" t="s">
        <v>37</v>
      </c>
      <c r="H34" s="5">
        <f>H31+H32+H33</f>
        <v>6660000</v>
      </c>
      <c r="I34" s="5">
        <f t="shared" ref="I34:M34" si="9">I31+I32+I33</f>
        <v>6660000</v>
      </c>
      <c r="J34" s="5">
        <f t="shared" si="9"/>
        <v>6660000</v>
      </c>
      <c r="K34" s="5">
        <f t="shared" si="9"/>
        <v>6660000</v>
      </c>
      <c r="L34" s="5">
        <f t="shared" si="9"/>
        <v>6828750</v>
      </c>
      <c r="M34" s="5">
        <f t="shared" si="9"/>
        <v>6828750</v>
      </c>
    </row>
    <row r="35" spans="6:13" x14ac:dyDescent="0.25">
      <c r="F35" t="str">
        <f>N11</f>
        <v>overhaul cost</v>
      </c>
      <c r="H35" s="1"/>
      <c r="I35" s="1"/>
      <c r="J35" s="1"/>
      <c r="K35" s="1">
        <f>P11</f>
        <v>1125000</v>
      </c>
      <c r="L35" s="1"/>
      <c r="M35" s="1"/>
    </row>
    <row r="36" spans="6:13" x14ac:dyDescent="0.25">
      <c r="F36" t="str">
        <f>N10</f>
        <v>salvage value</v>
      </c>
      <c r="H36" s="1"/>
      <c r="I36" s="1"/>
      <c r="J36" s="1"/>
      <c r="K36" s="1"/>
      <c r="L36" s="1"/>
      <c r="M36" s="1">
        <f>P10</f>
        <v>900000</v>
      </c>
    </row>
    <row r="37" spans="6:13" ht="16.5" thickBot="1" x14ac:dyDescent="0.3">
      <c r="F37" t="s">
        <v>38</v>
      </c>
      <c r="H37" s="2">
        <f>H34-H35+H36</f>
        <v>6660000</v>
      </c>
      <c r="I37" s="2">
        <f t="shared" ref="I37:M37" si="10">I34-I35+I36</f>
        <v>6660000</v>
      </c>
      <c r="J37" s="2">
        <f t="shared" si="10"/>
        <v>6660000</v>
      </c>
      <c r="K37" s="2">
        <f t="shared" si="10"/>
        <v>5535000</v>
      </c>
      <c r="L37" s="2">
        <f t="shared" si="10"/>
        <v>6828750</v>
      </c>
      <c r="M37" s="2">
        <f t="shared" si="10"/>
        <v>7728750</v>
      </c>
    </row>
    <row r="38" spans="6:13" x14ac:dyDescent="0.25">
      <c r="H38" s="1"/>
      <c r="I38" s="1"/>
      <c r="J38" s="1"/>
      <c r="K38" s="1"/>
      <c r="L38" s="1"/>
      <c r="M38" s="1"/>
    </row>
    <row r="39" spans="6:13" x14ac:dyDescent="0.25">
      <c r="H39" s="6" t="s">
        <v>39</v>
      </c>
      <c r="I39" s="6">
        <f>NPV(P18,H37:M37)-P9</f>
        <v>7631101.7071759291</v>
      </c>
      <c r="J39" s="1"/>
      <c r="K39" s="1"/>
      <c r="L39" s="1"/>
      <c r="M39" s="1"/>
    </row>
    <row r="40" spans="6:13" x14ac:dyDescent="0.25">
      <c r="H40" s="1"/>
      <c r="I40" s="1"/>
      <c r="J40" s="1"/>
      <c r="K40" s="1"/>
      <c r="L40" s="1"/>
      <c r="M40" s="1"/>
    </row>
    <row r="41" spans="6:13" x14ac:dyDescent="0.25">
      <c r="H41" s="1"/>
      <c r="I41" s="1"/>
      <c r="J41" s="1"/>
      <c r="K41" s="1"/>
      <c r="L41" s="1"/>
      <c r="M41" s="1"/>
    </row>
    <row r="42" spans="6:13" x14ac:dyDescent="0.25">
      <c r="H42" s="1"/>
      <c r="I42" s="1"/>
      <c r="J42" s="1"/>
      <c r="K42" s="1"/>
      <c r="L42" s="1"/>
      <c r="M42" s="1"/>
    </row>
    <row r="43" spans="6:13" x14ac:dyDescent="0.25">
      <c r="H43" s="1"/>
      <c r="I43" s="1"/>
      <c r="J43" s="1"/>
      <c r="K43" s="1"/>
      <c r="L43" s="1"/>
      <c r="M43" s="1"/>
    </row>
    <row r="44" spans="6:13" x14ac:dyDescent="0.25">
      <c r="H44" s="1"/>
      <c r="I44" s="1"/>
      <c r="J44" s="1"/>
      <c r="K44" s="1"/>
      <c r="L44" s="1"/>
      <c r="M44" s="1"/>
    </row>
    <row r="45" spans="6:13" x14ac:dyDescent="0.25">
      <c r="H45" s="1"/>
      <c r="I45" s="1"/>
      <c r="J45" s="1"/>
      <c r="K45" s="1"/>
      <c r="L45" s="1"/>
      <c r="M45" s="1"/>
    </row>
    <row r="46" spans="6:13" x14ac:dyDescent="0.25">
      <c r="H46" s="1"/>
      <c r="I46" s="1"/>
      <c r="J46" s="1"/>
      <c r="K46" s="1"/>
      <c r="L46" s="1"/>
      <c r="M46" s="1"/>
    </row>
    <row r="47" spans="6:13" x14ac:dyDescent="0.25">
      <c r="H47" s="1"/>
      <c r="I47" s="1"/>
      <c r="J47" s="1"/>
      <c r="K47" s="1"/>
      <c r="L47" s="1"/>
      <c r="M47" s="1"/>
    </row>
    <row r="48" spans="6:13" x14ac:dyDescent="0.25">
      <c r="H48" s="1"/>
      <c r="I48" s="1"/>
      <c r="J48" s="1"/>
      <c r="K48" s="1"/>
      <c r="L48" s="1"/>
      <c r="M48" s="1"/>
    </row>
    <row r="49" spans="8:13" x14ac:dyDescent="0.25">
      <c r="H49" s="1"/>
      <c r="I49" s="1"/>
      <c r="J49" s="1"/>
      <c r="K49" s="1"/>
      <c r="L49" s="1"/>
      <c r="M49" s="1"/>
    </row>
    <row r="50" spans="8:13" x14ac:dyDescent="0.25">
      <c r="H50" s="1"/>
      <c r="I50" s="1"/>
      <c r="J50" s="1"/>
      <c r="K50" s="1"/>
      <c r="L50" s="1"/>
      <c r="M50" s="1"/>
    </row>
    <row r="51" spans="8:13" x14ac:dyDescent="0.25">
      <c r="H51" s="1"/>
      <c r="I51" s="1"/>
      <c r="J51" s="1"/>
      <c r="K51" s="1"/>
      <c r="L51" s="1"/>
      <c r="M51" s="1"/>
    </row>
    <row r="52" spans="8:13" x14ac:dyDescent="0.25">
      <c r="H52" s="1"/>
      <c r="I52" s="1"/>
      <c r="J52" s="1"/>
      <c r="K52" s="1"/>
      <c r="L52" s="1"/>
      <c r="M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2024-06-05T12:13:01Z</dcterms:created>
  <dcterms:modified xsi:type="dcterms:W3CDTF">2024-06-07T10:48:48Z</dcterms:modified>
</cp:coreProperties>
</file>