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min\Documents\"/>
    </mc:Choice>
  </mc:AlternateContent>
  <bookViews>
    <workbookView xWindow="0" yWindow="0" windowWidth="21600" windowHeight="9630"/>
  </bookViews>
  <sheets>
    <sheet name="BDA DEC 2022 Q2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  <c r="E27" i="1"/>
  <c r="D27" i="1"/>
  <c r="C27" i="1"/>
  <c r="C24" i="1"/>
  <c r="K8" i="1" s="1"/>
  <c r="L8" i="1" s="1"/>
  <c r="M8" i="1" s="1"/>
  <c r="N8" i="1" s="1"/>
  <c r="E22" i="1"/>
  <c r="D22" i="1"/>
  <c r="C22" i="1"/>
  <c r="K13" i="1"/>
  <c r="I13" i="1"/>
  <c r="K12" i="1"/>
  <c r="I12" i="1"/>
  <c r="I11" i="1"/>
  <c r="I10" i="1"/>
  <c r="I9" i="1"/>
  <c r="J8" i="1"/>
  <c r="L5" i="1"/>
  <c r="K5" i="1"/>
  <c r="J5" i="1"/>
  <c r="K11" i="1" s="1"/>
  <c r="I5" i="1"/>
  <c r="L4" i="1"/>
  <c r="K4" i="1"/>
  <c r="J4" i="1"/>
  <c r="K10" i="1" s="1"/>
  <c r="I4" i="1"/>
  <c r="L3" i="1"/>
  <c r="K3" i="1"/>
  <c r="J3" i="1"/>
  <c r="K9" i="1" s="1"/>
  <c r="L9" i="1" s="1"/>
  <c r="M9" i="1" s="1"/>
  <c r="N9" i="1" s="1"/>
</calcChain>
</file>

<file path=xl/sharedStrings.xml><?xml version="1.0" encoding="utf-8"?>
<sst xmlns="http://schemas.openxmlformats.org/spreadsheetml/2006/main" count="43" uniqueCount="42">
  <si>
    <t>You are provided with the following extracts of the statement of profit or loss for Sepetuka Limited:</t>
  </si>
  <si>
    <t>Sepetuka Limited</t>
  </si>
  <si>
    <t>GP</t>
  </si>
  <si>
    <t>Statement of profit or loss extract for the year ended 30 September:</t>
  </si>
  <si>
    <t>Year</t>
  </si>
  <si>
    <t>2019
Sh.“000”</t>
  </si>
  <si>
    <t>2020
Sh.“000”</t>
  </si>
  <si>
    <t>2021
Sh.“000”</t>
  </si>
  <si>
    <t>2022
Sh.“000”</t>
  </si>
  <si>
    <t>Sales</t>
  </si>
  <si>
    <t>BASE CASE</t>
  </si>
  <si>
    <t>Cost of sales</t>
  </si>
  <si>
    <t>Gross profit</t>
  </si>
  <si>
    <t>Operating expenses</t>
  </si>
  <si>
    <t>Operating profit</t>
  </si>
  <si>
    <t>Depreciation</t>
  </si>
  <si>
    <t>Profit before interest and tax</t>
  </si>
  <si>
    <t>Finance costs</t>
  </si>
  <si>
    <t>Profit before tax</t>
  </si>
  <si>
    <t>Income tax expense</t>
  </si>
  <si>
    <t>Profit after tax</t>
  </si>
  <si>
    <t>Required:</t>
  </si>
  <si>
    <t>(a) Calculate and interpret the following ratios:</t>
  </si>
  <si>
    <t>(i) Annual revenue growth rates for years 2020, 2021 and 2022. (3 marks)</t>
  </si>
  <si>
    <t>growth rate</t>
  </si>
  <si>
    <t>(ii) Three years cumulative average growth rate (CAGR) for year 2022. (3 marks)</t>
  </si>
  <si>
    <t>CAGR</t>
  </si>
  <si>
    <t>(iii) Effective tax rate for the period 2019 to 2022. (2 marks)</t>
  </si>
  <si>
    <t>TAX RATE</t>
  </si>
  <si>
    <t>(b) Now assume the following for Sepetuka Limited:</t>
  </si>
  <si>
    <t>1. Revenue growth rates are forecast under three scenarios namely base case, optimistic case and pessimistic case</t>
  </si>
  <si>
    <t>The base case growth rate for the first year forecast is the 2022 CAGR. This is expected to reduce by 2% annually until the last year of the forecast subject to a minimum of 15%.</t>
  </si>
  <si>
    <t>The optimistic case is 20% above the base case while the pessimistic case is 10% below the base case in all forecast periods</t>
  </si>
  <si>
    <t>2. Gross profit margin for the first year of the forecast is the 3-year average for the period from year 2020 to year 2022.</t>
  </si>
  <si>
    <t>This is expected to reduce by 2% annually until the last year of the forecast subject to a minimum of 50%.</t>
  </si>
  <si>
    <t>3. Operating expense ratios are modelled as 3-year averages for the period from 2020 to 2022</t>
  </si>
  <si>
    <t>These are assumed to remain constant over the forecast period.</t>
  </si>
  <si>
    <t>4. Depreciation to revenue ratio is assumed to remain constant as the 3-year average for the period 2020 to 2022.</t>
  </si>
  <si>
    <t>5. Finance costs are expected to reduce steadily as the loans are repaid. Use the reduction rate in year 2022 over the forecast period.</t>
  </si>
  <si>
    <t>6. Income tax expense is calculated as the historical effective tax rate.</t>
  </si>
  <si>
    <t>Prepare five-year forecast statements of profit or loss for Sepetuka Limited from year 2023 to year 2027.</t>
  </si>
  <si>
    <t>(12 marks)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</si>
</sst>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0" fontId="2" fillId="0" borderId="0" xfId="0" applyFont="1" applyAlignment="1">
      <alignment vertical="distributed"/>
    </xf>
    <xf numFmtId="9" fontId="2" fillId="0" borderId="0" xfId="1" applyFont="1"/>
    <xf numFmtId="10" fontId="2" fillId="0" borderId="0" xfId="1" applyNumberFormat="1" applyFont="1"/>
    <xf numFmtId="0" fontId="3" fillId="0" borderId="0" xfId="0" applyFo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2"/>
  <sheetViews>
    <sheetView tabSelected="1" topLeftCell="A7" workbookViewId="0">
      <selection activeCell="B22" sqref="B22"/>
    </sheetView>
  </sheetViews>
  <sheetFormatPr defaultRowHeight="15" x14ac:dyDescent="0.25"/>
  <cols>
    <col min="2" max="2" width="25.85546875" customWidth="1"/>
  </cols>
  <sheetData>
    <row r="2" spans="1:14" ht="15.75" x14ac:dyDescent="0.25">
      <c r="A2" s="1"/>
      <c r="B2" s="1" t="s">
        <v>0</v>
      </c>
      <c r="C2" s="1"/>
      <c r="D2" s="1"/>
      <c r="E2" s="1"/>
      <c r="F2" s="1"/>
      <c r="G2" s="1"/>
      <c r="H2" s="1"/>
      <c r="I2" s="1"/>
      <c r="J2" s="1">
        <v>2020</v>
      </c>
      <c r="K2" s="1">
        <v>2021</v>
      </c>
      <c r="L2" s="1">
        <v>2020</v>
      </c>
      <c r="M2" s="1"/>
      <c r="N2" s="1"/>
    </row>
    <row r="3" spans="1:14" ht="15.75" x14ac:dyDescent="0.25">
      <c r="A3" s="1"/>
      <c r="B3" s="1" t="s">
        <v>1</v>
      </c>
      <c r="C3" s="1"/>
      <c r="D3" s="1"/>
      <c r="E3" s="1"/>
      <c r="F3" s="1"/>
      <c r="G3" s="1"/>
      <c r="H3" s="1"/>
      <c r="I3" s="1" t="s">
        <v>2</v>
      </c>
      <c r="J3" s="4">
        <f>D8/D6</f>
        <v>0.5</v>
      </c>
      <c r="K3" s="4">
        <f t="shared" ref="K3:L3" si="0">E8/E6</f>
        <v>0.6</v>
      </c>
      <c r="L3" s="4">
        <f t="shared" si="0"/>
        <v>0.6</v>
      </c>
      <c r="M3" s="1"/>
      <c r="N3" s="1"/>
    </row>
    <row r="4" spans="1:14" ht="15.75" x14ac:dyDescent="0.25">
      <c r="A4" s="1"/>
      <c r="B4" s="1" t="s">
        <v>3</v>
      </c>
      <c r="C4" s="1"/>
      <c r="D4" s="1"/>
      <c r="E4" s="1"/>
      <c r="F4" s="1"/>
      <c r="G4" s="1"/>
      <c r="H4" s="1"/>
      <c r="I4" s="1" t="str">
        <f>B9</f>
        <v>Operating expenses</v>
      </c>
      <c r="J4" s="4">
        <f>D9/D6</f>
        <v>-0.15625</v>
      </c>
      <c r="K4" s="4">
        <f t="shared" ref="K4:L4" si="1">E9/E6</f>
        <v>-0.26041975308641974</v>
      </c>
      <c r="L4" s="4">
        <f t="shared" si="1"/>
        <v>-0.15624607658505962</v>
      </c>
      <c r="M4" s="1"/>
      <c r="N4" s="1"/>
    </row>
    <row r="5" spans="1:14" ht="33.75" customHeight="1" x14ac:dyDescent="0.25">
      <c r="A5" s="1"/>
      <c r="B5" s="1" t="s">
        <v>4</v>
      </c>
      <c r="C5" s="2" t="s">
        <v>5</v>
      </c>
      <c r="D5" s="2" t="s">
        <v>6</v>
      </c>
      <c r="E5" s="2" t="s">
        <v>7</v>
      </c>
      <c r="F5" s="2" t="s">
        <v>8</v>
      </c>
      <c r="G5" s="1"/>
      <c r="H5" s="1"/>
      <c r="I5" s="1" t="str">
        <f>B11</f>
        <v>Depreciation</v>
      </c>
      <c r="J5" s="4">
        <f>D11/D6</f>
        <v>-1.2345679012345678E-2</v>
      </c>
      <c r="K5" s="4">
        <f t="shared" ref="K5:L5" si="2">E11/E6</f>
        <v>-9.2592592592592587E-3</v>
      </c>
      <c r="L5" s="4">
        <f t="shared" si="2"/>
        <v>-9.4161958568738224E-3</v>
      </c>
      <c r="M5" s="1"/>
      <c r="N5" s="1"/>
    </row>
    <row r="6" spans="1:14" ht="15.75" x14ac:dyDescent="0.25">
      <c r="A6" s="1"/>
      <c r="B6" s="1" t="s">
        <v>9</v>
      </c>
      <c r="C6" s="1">
        <v>54000</v>
      </c>
      <c r="D6" s="1">
        <v>64800</v>
      </c>
      <c r="E6" s="1">
        <v>81000</v>
      </c>
      <c r="F6" s="1">
        <v>95580</v>
      </c>
      <c r="G6" s="1"/>
      <c r="H6" s="1"/>
      <c r="I6" s="1"/>
      <c r="J6" s="1"/>
      <c r="K6" s="1"/>
      <c r="L6" s="1" t="s">
        <v>10</v>
      </c>
      <c r="M6" s="1"/>
      <c r="N6" s="1"/>
    </row>
    <row r="7" spans="1:14" ht="15.75" x14ac:dyDescent="0.25">
      <c r="A7" s="1"/>
      <c r="B7" s="1" t="s">
        <v>11</v>
      </c>
      <c r="C7" s="1">
        <v>-32400</v>
      </c>
      <c r="D7" s="1">
        <v>-32400</v>
      </c>
      <c r="E7" s="1">
        <v>-32400</v>
      </c>
      <c r="F7" s="1">
        <v>-38232</v>
      </c>
      <c r="G7" s="1"/>
      <c r="H7" s="1"/>
      <c r="I7" s="1"/>
      <c r="J7" s="1"/>
      <c r="K7" s="1">
        <v>2023</v>
      </c>
      <c r="L7" s="1">
        <v>2024</v>
      </c>
      <c r="M7" s="1">
        <v>2025</v>
      </c>
      <c r="N7" s="1">
        <v>2026</v>
      </c>
    </row>
    <row r="8" spans="1:14" ht="15.75" x14ac:dyDescent="0.25">
      <c r="A8" s="1"/>
      <c r="B8" s="1" t="s">
        <v>12</v>
      </c>
      <c r="C8" s="1">
        <v>21600</v>
      </c>
      <c r="D8" s="1">
        <v>32400</v>
      </c>
      <c r="E8" s="1">
        <v>48600</v>
      </c>
      <c r="F8" s="1">
        <v>57348</v>
      </c>
      <c r="G8" s="1"/>
      <c r="H8" s="1"/>
      <c r="I8" s="1"/>
      <c r="J8" s="1" t="str">
        <f>B6</f>
        <v>Sales</v>
      </c>
      <c r="K8" s="4">
        <f>C24</f>
        <v>0.21449578014911186</v>
      </c>
      <c r="L8" s="4">
        <f>K8-2%</f>
        <v>0.19449578014911187</v>
      </c>
      <c r="M8" s="4">
        <f t="shared" ref="M8:N9" si="3">L8-2%</f>
        <v>0.17449578014911188</v>
      </c>
      <c r="N8" s="4">
        <f t="shared" si="3"/>
        <v>0.15449578014911189</v>
      </c>
    </row>
    <row r="9" spans="1:14" ht="15.75" x14ac:dyDescent="0.25">
      <c r="A9" s="1"/>
      <c r="B9" s="1" t="s">
        <v>13</v>
      </c>
      <c r="C9" s="1">
        <v>-10800</v>
      </c>
      <c r="D9" s="1">
        <v>-10125</v>
      </c>
      <c r="E9" s="1">
        <v>-21094</v>
      </c>
      <c r="F9" s="1">
        <v>-14934</v>
      </c>
      <c r="G9" s="1"/>
      <c r="H9" s="1"/>
      <c r="I9" s="1" t="str">
        <f>B8</f>
        <v>Gross profit</v>
      </c>
      <c r="J9" s="1"/>
      <c r="K9" s="4">
        <f>AVERAGE(J3:L3)</f>
        <v>0.56666666666666676</v>
      </c>
      <c r="L9" s="4">
        <f>K9-2%</f>
        <v>0.54666666666666675</v>
      </c>
      <c r="M9" s="4">
        <f t="shared" si="3"/>
        <v>0.52666666666666673</v>
      </c>
      <c r="N9" s="4">
        <f t="shared" si="3"/>
        <v>0.50666666666666671</v>
      </c>
    </row>
    <row r="10" spans="1:14" ht="15.75" x14ac:dyDescent="0.25">
      <c r="A10" s="1"/>
      <c r="B10" s="1" t="s">
        <v>14</v>
      </c>
      <c r="C10" s="1">
        <v>10800</v>
      </c>
      <c r="D10" s="1">
        <v>22275</v>
      </c>
      <c r="E10" s="1">
        <v>27506</v>
      </c>
      <c r="F10" s="1">
        <v>42414</v>
      </c>
      <c r="G10" s="1"/>
      <c r="H10" s="1"/>
      <c r="I10" s="1" t="str">
        <f>B9</f>
        <v>Operating expenses</v>
      </c>
      <c r="J10" s="1"/>
      <c r="K10" s="4">
        <f>AVERAGE(J4:L4)</f>
        <v>-0.19097194322382646</v>
      </c>
      <c r="L10" s="1"/>
      <c r="M10" s="1"/>
      <c r="N10" s="1"/>
    </row>
    <row r="11" spans="1:14" ht="15.75" x14ac:dyDescent="0.25">
      <c r="A11" s="1"/>
      <c r="B11" s="1" t="s">
        <v>15</v>
      </c>
      <c r="C11" s="1">
        <v>-600</v>
      </c>
      <c r="D11" s="1">
        <v>-800</v>
      </c>
      <c r="E11" s="1">
        <v>-750</v>
      </c>
      <c r="F11" s="1">
        <v>-900</v>
      </c>
      <c r="G11" s="1"/>
      <c r="H11" s="1"/>
      <c r="I11" s="1" t="str">
        <f>B11</f>
        <v>Depreciation</v>
      </c>
      <c r="J11" s="1"/>
      <c r="K11" s="4">
        <f>AVERAGE(J5:L5)</f>
        <v>-1.0340378042826254E-2</v>
      </c>
      <c r="L11" s="1"/>
      <c r="M11" s="1"/>
      <c r="N11" s="1"/>
    </row>
    <row r="12" spans="1:14" ht="15.75" x14ac:dyDescent="0.25">
      <c r="A12" s="1"/>
      <c r="B12" s="1" t="s">
        <v>16</v>
      </c>
      <c r="C12" s="1">
        <v>10200</v>
      </c>
      <c r="D12" s="1">
        <v>21475</v>
      </c>
      <c r="E12" s="1">
        <v>26756</v>
      </c>
      <c r="F12" s="1">
        <v>41514</v>
      </c>
      <c r="G12" s="1"/>
      <c r="H12" s="1"/>
      <c r="I12" s="1" t="str">
        <f>B13</f>
        <v>Finance costs</v>
      </c>
      <c r="J12" s="1"/>
      <c r="K12" s="1">
        <f>E13-F13</f>
        <v>-1000</v>
      </c>
      <c r="L12" s="1"/>
      <c r="M12" s="1"/>
      <c r="N12" s="1"/>
    </row>
    <row r="13" spans="1:14" ht="15.75" x14ac:dyDescent="0.25">
      <c r="A13" s="1"/>
      <c r="B13" s="1" t="s">
        <v>17</v>
      </c>
      <c r="C13" s="1">
        <v>-5000</v>
      </c>
      <c r="D13" s="1">
        <v>-7000</v>
      </c>
      <c r="E13" s="1">
        <v>-9000</v>
      </c>
      <c r="F13" s="1">
        <v>-8000</v>
      </c>
      <c r="G13" s="1"/>
      <c r="H13" s="1"/>
      <c r="I13" s="1" t="str">
        <f>B15</f>
        <v>Income tax expense</v>
      </c>
      <c r="J13" s="1"/>
      <c r="K13" s="3">
        <f>D27</f>
        <v>-0.30003454231433507</v>
      </c>
      <c r="L13" s="1"/>
      <c r="M13" s="1"/>
      <c r="N13" s="1"/>
    </row>
    <row r="14" spans="1:14" ht="15.75" x14ac:dyDescent="0.25">
      <c r="A14" s="1"/>
      <c r="B14" s="1" t="s">
        <v>18</v>
      </c>
      <c r="C14" s="1">
        <v>5200</v>
      </c>
      <c r="D14" s="1">
        <v>14475</v>
      </c>
      <c r="E14" s="1">
        <v>17756</v>
      </c>
      <c r="F14" s="1">
        <v>33514</v>
      </c>
      <c r="G14" s="1"/>
      <c r="H14" s="1"/>
      <c r="I14" s="1"/>
      <c r="J14" s="1"/>
      <c r="K14" s="1"/>
      <c r="L14" s="1"/>
      <c r="M14" s="1"/>
      <c r="N14" s="1"/>
    </row>
    <row r="15" spans="1:14" ht="15.75" x14ac:dyDescent="0.25">
      <c r="A15" s="1"/>
      <c r="B15" s="1" t="s">
        <v>19</v>
      </c>
      <c r="C15" s="1">
        <v>-1560</v>
      </c>
      <c r="D15" s="1">
        <v>-4343</v>
      </c>
      <c r="E15" s="1">
        <v>-5327</v>
      </c>
      <c r="F15" s="1">
        <v>-10054</v>
      </c>
      <c r="G15" s="1"/>
      <c r="H15" s="1"/>
      <c r="I15" s="1"/>
      <c r="J15" s="1"/>
      <c r="K15" s="1"/>
      <c r="L15" s="1"/>
      <c r="M15" s="1"/>
      <c r="N15" s="1"/>
    </row>
    <row r="16" spans="1:14" ht="15.75" x14ac:dyDescent="0.25">
      <c r="A16" s="1"/>
      <c r="B16" s="1" t="s">
        <v>20</v>
      </c>
      <c r="C16" s="1">
        <v>3640</v>
      </c>
      <c r="D16" s="1">
        <v>10132</v>
      </c>
      <c r="E16" s="1">
        <v>12429</v>
      </c>
      <c r="F16" s="1">
        <v>23460</v>
      </c>
      <c r="G16" s="1"/>
      <c r="H16" s="1"/>
      <c r="I16" s="1"/>
      <c r="J16" s="1"/>
      <c r="K16" s="1"/>
      <c r="L16" s="1"/>
      <c r="M16" s="1"/>
      <c r="N16" s="1"/>
    </row>
    <row r="17" spans="1:14" ht="15.75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15.75" x14ac:dyDescent="0.25">
      <c r="A18" s="1"/>
      <c r="B18" s="1" t="s">
        <v>21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15.75" x14ac:dyDescent="0.25">
      <c r="A19" s="1"/>
      <c r="B19" s="1" t="s">
        <v>22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 ht="15.75" x14ac:dyDescent="0.25">
      <c r="A20" s="1"/>
      <c r="B20" s="1" t="s">
        <v>23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</row>
    <row r="21" spans="1:14" ht="15.75" x14ac:dyDescent="0.25">
      <c r="A21" s="1"/>
      <c r="B21" s="1"/>
      <c r="C21" s="1">
        <v>2020</v>
      </c>
      <c r="D21" s="1">
        <v>2021</v>
      </c>
      <c r="E21" s="1">
        <v>2022</v>
      </c>
      <c r="F21" s="1"/>
      <c r="G21" s="1"/>
      <c r="H21" s="1"/>
      <c r="I21" s="1"/>
      <c r="J21" s="1"/>
      <c r="K21" s="1"/>
      <c r="L21" s="1"/>
      <c r="M21" s="1"/>
      <c r="N21" s="1"/>
    </row>
    <row r="22" spans="1:14" ht="15.75" x14ac:dyDescent="0.25">
      <c r="A22" s="1"/>
      <c r="B22" s="5" t="s">
        <v>24</v>
      </c>
      <c r="C22" s="4">
        <f>(D6-C6)/C6</f>
        <v>0.2</v>
      </c>
      <c r="D22" s="4">
        <f t="shared" ref="D22:E22" si="4">(E6-D6)/D6</f>
        <v>0.25</v>
      </c>
      <c r="E22" s="4">
        <f t="shared" si="4"/>
        <v>0.18</v>
      </c>
      <c r="F22" s="4"/>
      <c r="G22" s="1"/>
      <c r="H22" s="1"/>
      <c r="I22" s="1"/>
      <c r="J22" s="1"/>
      <c r="K22" s="1"/>
      <c r="L22" s="1"/>
      <c r="M22" s="1"/>
      <c r="N22" s="1"/>
    </row>
    <row r="23" spans="1:14" ht="15.75" x14ac:dyDescent="0.25">
      <c r="A23" s="1"/>
      <c r="B23" s="1" t="s">
        <v>25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</row>
    <row r="24" spans="1:14" ht="15.75" x14ac:dyDescent="0.25">
      <c r="A24" s="1"/>
      <c r="B24" s="5" t="s">
        <v>26</v>
      </c>
      <c r="C24" s="4">
        <f>(F6/D6)^(1/2)-1</f>
        <v>0.21449578014911186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  <row r="25" spans="1:14" ht="15.75" x14ac:dyDescent="0.25">
      <c r="A25" s="1"/>
      <c r="B25" s="1" t="s">
        <v>27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4" ht="15.75" x14ac:dyDescent="0.25">
      <c r="A26" s="1"/>
      <c r="B26" s="1"/>
      <c r="C26" s="1">
        <v>2019</v>
      </c>
      <c r="D26" s="1">
        <v>2020</v>
      </c>
      <c r="E26" s="1">
        <v>2021</v>
      </c>
      <c r="F26" s="1">
        <v>2022</v>
      </c>
      <c r="G26" s="1"/>
      <c r="H26" s="1"/>
      <c r="I26" s="1"/>
      <c r="J26" s="1"/>
      <c r="K26" s="1"/>
      <c r="L26" s="1"/>
      <c r="M26" s="1"/>
      <c r="N26" s="1"/>
    </row>
    <row r="27" spans="1:14" ht="15.75" x14ac:dyDescent="0.25">
      <c r="A27" s="1"/>
      <c r="B27" s="5" t="s">
        <v>28</v>
      </c>
      <c r="C27" s="3">
        <f>C15/C14</f>
        <v>-0.3</v>
      </c>
      <c r="D27" s="3">
        <f t="shared" ref="D27:F27" si="5">D15/D14</f>
        <v>-0.30003454231433507</v>
      </c>
      <c r="E27" s="3">
        <f t="shared" si="5"/>
        <v>-0.30001126379815274</v>
      </c>
      <c r="F27" s="3">
        <f t="shared" si="5"/>
        <v>-0.2999940323446918</v>
      </c>
      <c r="G27" s="1"/>
      <c r="H27" s="1"/>
      <c r="I27" s="1"/>
      <c r="J27" s="1"/>
      <c r="K27" s="1"/>
      <c r="L27" s="1"/>
      <c r="M27" s="1"/>
      <c r="N27" s="1"/>
    </row>
    <row r="28" spans="1:14" ht="15.75" x14ac:dyDescent="0.25">
      <c r="A28" s="1"/>
      <c r="B28" s="1" t="s">
        <v>29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14" ht="15.75" x14ac:dyDescent="0.25">
      <c r="A29" s="1"/>
      <c r="B29" s="1" t="s">
        <v>30</v>
      </c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</row>
    <row r="30" spans="1:14" ht="15.75" x14ac:dyDescent="0.25">
      <c r="A30" s="1"/>
      <c r="B30" s="1" t="s">
        <v>31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</row>
    <row r="31" spans="1:14" ht="15.75" x14ac:dyDescent="0.25">
      <c r="A31" s="1"/>
      <c r="B31" s="1" t="s">
        <v>32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</row>
    <row r="32" spans="1:14" ht="15.75" x14ac:dyDescent="0.25">
      <c r="A32" s="1"/>
      <c r="B32" s="1" t="s">
        <v>33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</row>
    <row r="33" spans="1:14" ht="15.75" x14ac:dyDescent="0.25">
      <c r="A33" s="1"/>
      <c r="B33" s="1" t="s">
        <v>34</v>
      </c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 ht="15.75" x14ac:dyDescent="0.25">
      <c r="A34" s="1"/>
      <c r="B34" s="1" t="s">
        <v>35</v>
      </c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 ht="15.75" x14ac:dyDescent="0.25">
      <c r="A35" s="1"/>
      <c r="B35" s="1" t="s">
        <v>36</v>
      </c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 ht="15.75" x14ac:dyDescent="0.25">
      <c r="A36" s="1"/>
      <c r="B36" s="1" t="s">
        <v>37</v>
      </c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 ht="15.75" x14ac:dyDescent="0.25">
      <c r="A37" s="1"/>
      <c r="B37" s="1" t="s">
        <v>38</v>
      </c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 ht="15.75" x14ac:dyDescent="0.25">
      <c r="A38" s="1"/>
      <c r="B38" s="1" t="s">
        <v>39</v>
      </c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 ht="15.75" x14ac:dyDescent="0.25">
      <c r="A39" s="1"/>
      <c r="B39" s="1" t="s">
        <v>21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 ht="15.75" x14ac:dyDescent="0.25">
      <c r="A40" s="1"/>
      <c r="B40" s="1" t="s">
        <v>40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 ht="15.75" x14ac:dyDescent="0.25">
      <c r="A41" s="1"/>
      <c r="B41" s="1" t="s">
        <v>41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 ht="15.7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BDA DEC 2022 Q21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2023-08-16T04:40:00Z</dcterms:created>
  <dcterms:modified xsi:type="dcterms:W3CDTF">2023-08-16T06:09:54Z</dcterms:modified>
</cp:coreProperties>
</file>